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bazant.milos\Documents\2024\Stavby 2024\MIKROKOBEREC_2024\II_377 Petrovice - Sloup\"/>
    </mc:Choice>
  </mc:AlternateContent>
  <xr:revisionPtr revIDLastSave="0" documentId="13_ncr:1_{6521F787-3C12-4BE4-AA17-79D8D50DE3D3}" xr6:coauthVersionLast="36" xr6:coauthVersionMax="47" xr10:uidLastSave="{00000000-0000-0000-0000-000000000000}"/>
  <bookViews>
    <workbookView xWindow="0" yWindow="0" windowWidth="25200" windowHeight="11655" activeTab="1" xr2:uid="{00000000-000D-0000-FFFF-FFFF00000000}"/>
  </bookViews>
  <sheets>
    <sheet name="Rekapitulace" sheetId="2" r:id="rId1"/>
    <sheet name="SO 101" sheetId="1" r:id="rId2"/>
  </sheets>
  <definedNames>
    <definedName name="_xlnm.Print_Area" localSheetId="1">'SO 101'!$A$1:$I$54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1" l="1"/>
  <c r="I41" i="1"/>
  <c r="I33" i="1"/>
  <c r="I25" i="1"/>
  <c r="I16" i="1" l="1"/>
  <c r="I15" i="1" s="1"/>
  <c r="I51" i="1" l="1"/>
  <c r="I40" i="1" s="1"/>
  <c r="I37" i="1"/>
  <c r="I29" i="1"/>
  <c r="I21" i="1"/>
  <c r="I11" i="1"/>
  <c r="I10" i="1" s="1"/>
  <c r="I20" i="1" l="1"/>
  <c r="I5" i="1" s="1"/>
  <c r="D8" i="2" s="1"/>
  <c r="D10" i="2" l="1"/>
  <c r="D16" i="2" s="1"/>
  <c r="E8" i="2"/>
  <c r="E10" i="2" s="1"/>
  <c r="E16" i="2" s="1"/>
</calcChain>
</file>

<file path=xl/sharedStrings.xml><?xml version="1.0" encoding="utf-8"?>
<sst xmlns="http://schemas.openxmlformats.org/spreadsheetml/2006/main" count="111" uniqueCount="84">
  <si>
    <t xml:space="preserve">Zhotovitel: </t>
  </si>
  <si>
    <t>Poř. číslo</t>
  </si>
  <si>
    <t>Kód položky</t>
  </si>
  <si>
    <t>Název položky</t>
  </si>
  <si>
    <t>MJ</t>
  </si>
  <si>
    <t>Cena</t>
  </si>
  <si>
    <t>Množství</t>
  </si>
  <si>
    <t>Jednotková</t>
  </si>
  <si>
    <t>Celkem</t>
  </si>
  <si>
    <t>1</t>
  </si>
  <si>
    <t>2</t>
  </si>
  <si>
    <t>SO 101</t>
  </si>
  <si>
    <t>Varianta</t>
  </si>
  <si>
    <t>0</t>
  </si>
  <si>
    <t>Všeobecné konstrukce a práce</t>
  </si>
  <si>
    <t/>
  </si>
  <si>
    <t>POMOC PRÁCE - ZAJIŠTĚNÍ, ZŘÍZENÍ, ODSTRANĚNÍ DOPRAVNÍHO ZNAČENÍ</t>
  </si>
  <si>
    <t>KPL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</si>
  <si>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</si>
  <si>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1=1,000 [A]</t>
  </si>
  <si>
    <t>zahrnuje veškeré náklady spojené s objednatelem požadovanými zařízeními</t>
  </si>
  <si>
    <t>5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</si>
  <si>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</si>
  <si>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</si>
  <si>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</si>
  <si>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</si>
  <si>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</si>
  <si>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</si>
  <si>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
Položka zahrnuje veškeré práce a materiály dle ČSN 73 6130, TKP kapitola 27. 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</si>
  <si>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</si>
  <si>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577A1</t>
  </si>
  <si>
    <t>VÝSPRAVA TRHLIN ASFALTOVOU ZÁLIVKOU</t>
  </si>
  <si>
    <t>M</t>
  </si>
  <si>
    <t>9</t>
  </si>
  <si>
    <t>Ostatní konstrukce a práce</t>
  </si>
  <si>
    <t>položka zahrnuje očištění předepsaným způsobem včetně odklizení vzniklého odpadu</t>
  </si>
  <si>
    <t>OČIŠTĚNÍ ASFALT VOZOVEK ZAMETENÍM</t>
  </si>
  <si>
    <t xml:space="preserve">Nové vodorovné dopravní značení.
Zaměřeno na stavbě </t>
  </si>
  <si>
    <t>Zemní práce</t>
  </si>
  <si>
    <t>FRÉZOVÁNÍ ZPEVNĚNÝCH PLOCH ASFALTOVÝCH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</si>
  <si>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</si>
  <si>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</si>
  <si>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zahrnuje: dodání a pokládku nátěrového materiálu (měří se pouze natíraná plocha), předznačení a reflexní úpravu</t>
  </si>
  <si>
    <t>SPOJOVACÍ POSTŘIK Z EMULZE DO 0,5KG/M2</t>
  </si>
  <si>
    <t>spojovací postřik z modifikované kationaktivní asfaltové emulze 0,20 - 0,30 kg/m2,    K pol. č. 5732A</t>
  </si>
  <si>
    <t>574A44</t>
  </si>
  <si>
    <t>ASFALTOVÝ BETON PRO OBRUSNÉ VRSTVY ACO 11+ TL. 50MM
pokládka na vyfrézované plochy, viz pol.č. 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</si>
  <si>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</si>
  <si>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</t>
    </r>
    <r>
      <rPr>
        <sz val="11"/>
        <color theme="1"/>
        <rFont val="Calibri"/>
        <family val="2"/>
        <charset val="238"/>
        <scheme val="minor"/>
      </rPr>
      <t>. 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</si>
  <si>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položka zahrnuje: odstranění značení bez ohledu na způsob provedení (zatření, zbroušení) a odklizení vzniklé suti</t>
  </si>
  <si>
    <t>VODOR DOPRAV ZNAČ BARVA - ODSTRANĚNÍ</t>
  </si>
  <si>
    <t>VODOR DOPRAV ZNAČ BARVA - DOD A POKLÁDKA</t>
  </si>
  <si>
    <t>937=937,000 [A]</t>
  </si>
  <si>
    <t>12 020,000=12 020,000 [A]</t>
  </si>
  <si>
    <t>2571,10*0,05 = 128,560 [A]</t>
  </si>
  <si>
    <t>2 571,10=2 571,100  [A]</t>
  </si>
  <si>
    <t>Vodící čára V4: 0,125*2*1970=492,500 [A]</t>
  </si>
  <si>
    <t>CELKEM A=492,500 m²</t>
  </si>
  <si>
    <t>očistění sanací po frézování + očištění stávajícího povrchu + očištění povrchu před pokládkou druhé vrstvy EMK  
Zaměřeno na stavbě</t>
  </si>
  <si>
    <t>oprava výtluků, nerovností a propadlých okrajů v tl. do 50 mm z ACO 11+, včetně odvozu a likvidace vyfrézovaného materiálu v režii zhotovitele 
zaměřeno na stavbě</t>
  </si>
  <si>
    <t>12 020 *2 + 2 571,10=26 611,100  [A]</t>
  </si>
  <si>
    <t>frézování stávajících vozovkových vrstev tl. 50 mm, likvidace v režii zhotovitele</t>
  </si>
  <si>
    <t xml:space="preserve">Odstranění stávajícího vodorovného dopravního značení.
Zaměřeno na stavbě </t>
  </si>
  <si>
    <t>02710</t>
  </si>
  <si>
    <t>Spojovací postřik z kationaktivní asfaltové emulze 0,40 kg/m2. PS-E,  
K pol. č. 574A44</t>
  </si>
  <si>
    <t>CÚ 2023 OTSKP</t>
  </si>
  <si>
    <t>I. Stavební náklady</t>
  </si>
  <si>
    <t xml:space="preserve"> Kontrolní rozpočet          bez DPH</t>
  </si>
  <si>
    <t>Kontrolní rozpočet           včetně DPH</t>
  </si>
  <si>
    <t>Objekt</t>
  </si>
  <si>
    <t>Popis</t>
  </si>
  <si>
    <t>KR s DPH</t>
  </si>
  <si>
    <t>Stavební náklady - celkem</t>
  </si>
  <si>
    <t>Rekapitulace stavby</t>
  </si>
  <si>
    <t>Finanční náklady projektu celkem</t>
  </si>
  <si>
    <t xml:space="preserve">CELKEM VŠICHNI INVESTOŘI </t>
  </si>
  <si>
    <t>II/377 Petrovice - Sloup</t>
  </si>
  <si>
    <t>II/377 Perovice - Sloup; mikrokoberec</t>
  </si>
  <si>
    <r>
      <t xml:space="preserve">Objednatel: </t>
    </r>
    <r>
      <rPr>
        <b/>
        <sz val="11"/>
        <color theme="1"/>
        <rFont val="Calibri"/>
        <family val="2"/>
        <charset val="238"/>
        <scheme val="minor"/>
      </rPr>
      <t>Správa a údržba silnic Jihomoravského kraje</t>
    </r>
  </si>
  <si>
    <t>OTSKP 2023</t>
  </si>
  <si>
    <t>Stavba:      II/377 Petrovice - Sloup - Mikrokoberce 2024</t>
  </si>
  <si>
    <t>Soupis prací</t>
  </si>
  <si>
    <t>Soupis prací - rekapitulace</t>
  </si>
  <si>
    <t>Rozpočet: SO 101 - II/377 Petrovice - Sloup (staničení km 29,800 – km 31,770)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</si>
</sst>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>
      <alignment vertical="center"/>
    </xf>
    <xf numFmtId="0" fontId="4" fillId="0" borderId="0"/>
    <xf numFmtId="0" fontId="4" fillId="0" borderId="0"/>
  </cellStyleXfs>
  <cellXfs count="91">
    <xf numFmtId="0" fontId="0" fillId="0" borderId="0" xfId="0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7" fillId="2" borderId="5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vertical="center" wrapText="1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4" fontId="7" fillId="2" borderId="5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4" fillId="4" borderId="2" xfId="1" applyNumberForma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0" fillId="0" borderId="2" xfId="2" applyFont="1" applyBorder="1" applyAlignment="1">
      <alignment horizontal="center"/>
    </xf>
    <xf numFmtId="164" fontId="0" fillId="0" borderId="2" xfId="2" applyNumberFormat="1" applyFont="1" applyFill="1" applyBorder="1" applyAlignment="1">
      <alignment horizontal="center"/>
    </xf>
    <xf numFmtId="0" fontId="0" fillId="0" borderId="2" xfId="2" applyFont="1" applyBorder="1" applyAlignment="1">
      <alignment horizontal="left" vertical="center" wrapText="1"/>
    </xf>
    <xf numFmtId="0" fontId="0" fillId="0" borderId="0" xfId="0" applyFill="1"/>
    <xf numFmtId="0" fontId="0" fillId="0" borderId="2" xfId="2" applyFont="1" applyBorder="1" applyAlignment="1">
      <alignment horizontal="right"/>
    </xf>
    <xf numFmtId="0" fontId="0" fillId="0" borderId="6" xfId="0" applyBorder="1"/>
    <xf numFmtId="4" fontId="5" fillId="0" borderId="0" xfId="0" applyNumberFormat="1" applyFont="1" applyFill="1" applyBorder="1" applyAlignment="1">
      <alignment horizontal="right" vertical="center"/>
    </xf>
    <xf numFmtId="0" fontId="0" fillId="0" borderId="0" xfId="0" applyBorder="1"/>
    <xf numFmtId="164" fontId="0" fillId="0" borderId="2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2" xfId="2" applyFont="1" applyBorder="1" applyAlignment="1">
      <alignment horizontal="left" vertical="center" wrapText="1"/>
    </xf>
    <xf numFmtId="0" fontId="0" fillId="0" borderId="2" xfId="2" applyFont="1" applyBorder="1" applyAlignment="1">
      <alignment horizontal="right" vertical="center"/>
    </xf>
    <xf numFmtId="0" fontId="0" fillId="0" borderId="2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164" fontId="0" fillId="0" borderId="2" xfId="2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2" applyFont="1" applyBorder="1"/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 shrinkToFit="1"/>
    </xf>
    <xf numFmtId="164" fontId="0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/>
    </xf>
    <xf numFmtId="0" fontId="0" fillId="0" borderId="2" xfId="2" applyFont="1" applyFill="1" applyBorder="1" applyAlignment="1">
      <alignment wrapText="1"/>
    </xf>
    <xf numFmtId="49" fontId="0" fillId="0" borderId="2" xfId="0" applyNumberFormat="1" applyBorder="1" applyAlignment="1">
      <alignment horizontal="right" vertical="center"/>
    </xf>
    <xf numFmtId="49" fontId="5" fillId="0" borderId="0" xfId="3" applyNumberFormat="1" applyFont="1" applyAlignment="1">
      <alignment vertical="center"/>
    </xf>
    <xf numFmtId="49" fontId="4" fillId="0" borderId="0" xfId="3" applyNumberFormat="1" applyFont="1" applyAlignment="1">
      <alignment vertical="center"/>
    </xf>
    <xf numFmtId="49" fontId="11" fillId="0" borderId="0" xfId="3" applyNumberFormat="1" applyFont="1" applyAlignment="1">
      <alignment vertical="center"/>
    </xf>
    <xf numFmtId="49" fontId="5" fillId="0" borderId="10" xfId="3" applyNumberFormat="1" applyFont="1" applyBorder="1" applyAlignment="1">
      <alignment vertical="center"/>
    </xf>
    <xf numFmtId="49" fontId="5" fillId="0" borderId="8" xfId="3" applyNumberFormat="1" applyFont="1" applyBorder="1" applyAlignment="1">
      <alignment vertical="center"/>
    </xf>
    <xf numFmtId="49" fontId="5" fillId="0" borderId="12" xfId="3" applyNumberFormat="1" applyFont="1" applyBorder="1" applyAlignment="1">
      <alignment vertical="center"/>
    </xf>
    <xf numFmtId="49" fontId="5" fillId="0" borderId="12" xfId="3" applyNumberFormat="1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 wrapText="1"/>
    </xf>
    <xf numFmtId="49" fontId="5" fillId="0" borderId="2" xfId="3" applyNumberFormat="1" applyFont="1" applyBorder="1" applyAlignment="1">
      <alignment vertical="center"/>
    </xf>
    <xf numFmtId="4" fontId="5" fillId="0" borderId="2" xfId="3" applyNumberFormat="1" applyFont="1" applyBorder="1" applyAlignment="1">
      <alignment vertical="center"/>
    </xf>
    <xf numFmtId="49" fontId="5" fillId="0" borderId="13" xfId="3" applyNumberFormat="1" applyFont="1" applyBorder="1" applyAlignment="1">
      <alignment vertical="center"/>
    </xf>
    <xf numFmtId="4" fontId="5" fillId="0" borderId="13" xfId="3" applyNumberFormat="1" applyFont="1" applyBorder="1" applyAlignment="1">
      <alignment vertical="center" wrapText="1"/>
    </xf>
    <xf numFmtId="4" fontId="5" fillId="0" borderId="13" xfId="3" applyNumberFormat="1" applyFont="1" applyBorder="1" applyAlignment="1">
      <alignment vertical="center"/>
    </xf>
    <xf numFmtId="4" fontId="5" fillId="6" borderId="14" xfId="3" applyNumberFormat="1" applyFont="1" applyFill="1" applyBorder="1" applyAlignment="1">
      <alignment vertical="center"/>
    </xf>
    <xf numFmtId="4" fontId="5" fillId="6" borderId="17" xfId="3" applyNumberFormat="1" applyFont="1" applyFill="1" applyBorder="1" applyAlignment="1">
      <alignment vertical="center"/>
    </xf>
    <xf numFmtId="4" fontId="5" fillId="6" borderId="8" xfId="3" applyNumberFormat="1" applyFont="1" applyFill="1" applyBorder="1" applyAlignment="1">
      <alignment vertical="center"/>
    </xf>
    <xf numFmtId="49" fontId="5" fillId="0" borderId="15" xfId="3" applyNumberFormat="1" applyFont="1" applyBorder="1" applyAlignment="1">
      <alignment vertical="center"/>
    </xf>
    <xf numFmtId="0" fontId="4" fillId="0" borderId="16" xfId="3" applyFont="1" applyBorder="1" applyAlignment="1">
      <alignment vertical="center"/>
    </xf>
    <xf numFmtId="0" fontId="4" fillId="0" borderId="18" xfId="3" applyFont="1" applyBorder="1" applyAlignment="1">
      <alignment vertical="center"/>
    </xf>
    <xf numFmtId="0" fontId="4" fillId="0" borderId="19" xfId="3" applyFont="1" applyBorder="1" applyAlignment="1">
      <alignment vertical="center"/>
    </xf>
    <xf numFmtId="49" fontId="5" fillId="0" borderId="9" xfId="3" applyNumberFormat="1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49" fontId="5" fillId="0" borderId="7" xfId="3" applyNumberFormat="1" applyFont="1" applyBorder="1" applyAlignment="1">
      <alignment vertical="center"/>
    </xf>
    <xf numFmtId="0" fontId="4" fillId="0" borderId="8" xfId="3" applyFont="1" applyBorder="1" applyAlignment="1">
      <alignment vertical="center"/>
    </xf>
    <xf numFmtId="49" fontId="10" fillId="0" borderId="0" xfId="3" applyNumberFormat="1" applyFont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</cellXfs>
  <cellStyles count="4">
    <cellStyle name="Normal" xfId="2" xr:uid="{00000000-0005-0000-0000-000000000000}"/>
    <cellStyle name="Normální" xfId="0" builtinId="0"/>
    <cellStyle name="Normální 2" xfId="1" xr:uid="{00000000-0005-0000-0000-000002000000}"/>
    <cellStyle name="Normální 2 2" xfId="3" xr:uid="{AB25621E-E7EC-442F-80CE-5250474F0DF5}"/>
  </cellStyles>
  <dxfs count="0"/>
  <tableStyles count="0" defaultTableStyle="TableStyleMedium2" defaultPivotStyle="PivotStyleLight16"/>
  <colors>
    <mruColors>
      <color rgb="FF66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0</xdr:row>
      <xdr:rowOff>95250</xdr:rowOff>
    </xdr:from>
    <xdr:to>
      <xdr:col>8</xdr:col>
      <xdr:colOff>1081641</xdr:colOff>
      <xdr:row>3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95250"/>
          <a:ext cx="192936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8883F-32D5-4D61-B30B-CF1F50344937}">
  <dimension ref="B3:E16"/>
  <sheetViews>
    <sheetView workbookViewId="0">
      <selection activeCell="H8" sqref="H8"/>
    </sheetView>
  </sheetViews>
  <sheetFormatPr defaultRowHeight="15" x14ac:dyDescent="0.25"/>
  <cols>
    <col min="2" max="2" width="7" customWidth="1"/>
    <col min="3" max="3" width="40.5703125" customWidth="1"/>
    <col min="4" max="4" width="16.140625" customWidth="1"/>
    <col min="5" max="5" width="16.5703125" customWidth="1"/>
  </cols>
  <sheetData>
    <row r="3" spans="2:5" ht="20.100000000000001" customHeight="1" x14ac:dyDescent="0.25">
      <c r="B3" s="63"/>
      <c r="C3" s="87" t="s">
        <v>76</v>
      </c>
      <c r="D3" s="87"/>
      <c r="E3" s="87"/>
    </row>
    <row r="4" spans="2:5" ht="20.100000000000001" customHeight="1" thickBot="1" x14ac:dyDescent="0.3">
      <c r="B4" s="64"/>
      <c r="C4" s="65" t="s">
        <v>82</v>
      </c>
      <c r="D4" s="64"/>
      <c r="E4" s="64" t="s">
        <v>65</v>
      </c>
    </row>
    <row r="5" spans="2:5" ht="20.100000000000001" customHeight="1" thickBot="1" x14ac:dyDescent="0.3">
      <c r="B5" s="85" t="s">
        <v>66</v>
      </c>
      <c r="C5" s="86"/>
      <c r="D5" s="83" t="s">
        <v>67</v>
      </c>
      <c r="E5" s="83" t="s">
        <v>68</v>
      </c>
    </row>
    <row r="6" spans="2:5" ht="20.100000000000001" customHeight="1" thickBot="1" x14ac:dyDescent="0.3">
      <c r="B6" s="66" t="s">
        <v>69</v>
      </c>
      <c r="C6" s="67" t="s">
        <v>70</v>
      </c>
      <c r="D6" s="84"/>
      <c r="E6" s="84" t="s">
        <v>71</v>
      </c>
    </row>
    <row r="7" spans="2:5" ht="20.100000000000001" customHeight="1" x14ac:dyDescent="0.25">
      <c r="B7" s="68"/>
      <c r="C7" s="69"/>
      <c r="D7" s="70"/>
      <c r="E7" s="70"/>
    </row>
    <row r="8" spans="2:5" ht="20.100000000000001" customHeight="1" x14ac:dyDescent="0.25">
      <c r="B8" s="71" t="s">
        <v>11</v>
      </c>
      <c r="C8" s="72" t="s">
        <v>77</v>
      </c>
      <c r="D8" s="72">
        <f>'SO 101'!I5</f>
        <v>0</v>
      </c>
      <c r="E8" s="72">
        <f>D8*1.21</f>
        <v>0</v>
      </c>
    </row>
    <row r="9" spans="2:5" ht="20.100000000000001" customHeight="1" thickBot="1" x14ac:dyDescent="0.3">
      <c r="B9" s="73"/>
      <c r="C9" s="74"/>
      <c r="D9" s="75"/>
      <c r="E9" s="75"/>
    </row>
    <row r="10" spans="2:5" ht="20.100000000000001" customHeight="1" thickBot="1" x14ac:dyDescent="0.3">
      <c r="B10" s="85" t="s">
        <v>72</v>
      </c>
      <c r="C10" s="86"/>
      <c r="D10" s="76">
        <f>SUM(D8:D8)</f>
        <v>0</v>
      </c>
      <c r="E10" s="76">
        <f>SUM(E8:E8)</f>
        <v>0</v>
      </c>
    </row>
    <row r="11" spans="2:5" ht="20.100000000000001" customHeight="1" x14ac:dyDescent="0.25">
      <c r="B11" s="63"/>
      <c r="C11" s="63"/>
      <c r="D11" s="63"/>
      <c r="E11" s="63"/>
    </row>
    <row r="12" spans="2:5" ht="20.100000000000001" customHeight="1" x14ac:dyDescent="0.25">
      <c r="B12" s="63"/>
      <c r="C12" s="63"/>
      <c r="D12" s="63"/>
      <c r="E12" s="63"/>
    </row>
    <row r="13" spans="2:5" ht="20.100000000000001" customHeight="1" thickBot="1" x14ac:dyDescent="0.3">
      <c r="B13" s="64"/>
      <c r="C13" s="64"/>
      <c r="D13" s="64"/>
      <c r="E13" s="64"/>
    </row>
    <row r="14" spans="2:5" ht="20.100000000000001" customHeight="1" x14ac:dyDescent="0.25">
      <c r="B14" s="79" t="s">
        <v>73</v>
      </c>
      <c r="C14" s="80"/>
      <c r="D14" s="83" t="s">
        <v>67</v>
      </c>
      <c r="E14" s="83" t="s">
        <v>68</v>
      </c>
    </row>
    <row r="15" spans="2:5" ht="20.100000000000001" customHeight="1" thickBot="1" x14ac:dyDescent="0.3">
      <c r="B15" s="81"/>
      <c r="C15" s="82"/>
      <c r="D15" s="84"/>
      <c r="E15" s="84" t="s">
        <v>71</v>
      </c>
    </row>
    <row r="16" spans="2:5" ht="20.100000000000001" customHeight="1" thickBot="1" x14ac:dyDescent="0.3">
      <c r="B16" s="85" t="s">
        <v>74</v>
      </c>
      <c r="C16" s="86" t="s">
        <v>75</v>
      </c>
      <c r="D16" s="77">
        <f>SUM(D10)</f>
        <v>0</v>
      </c>
      <c r="E16" s="78">
        <f>SUM(E10)</f>
        <v>0</v>
      </c>
    </row>
  </sheetData>
  <mergeCells count="9">
    <mergeCell ref="B14:C15"/>
    <mergeCell ref="D14:D15"/>
    <mergeCell ref="E14:E15"/>
    <mergeCell ref="B16:C16"/>
    <mergeCell ref="C3:E3"/>
    <mergeCell ref="B5:C5"/>
    <mergeCell ref="D5:D6"/>
    <mergeCell ref="E5:E6"/>
    <mergeCell ref="B10:C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4"/>
  <sheetViews>
    <sheetView showGridLines="0" tabSelected="1" topLeftCell="A25" zoomScaleNormal="100" workbookViewId="0">
      <selection activeCell="G12" sqref="G12"/>
    </sheetView>
  </sheetViews>
  <sheetFormatPr defaultRowHeight="15" x14ac:dyDescent="0.25"/>
  <cols>
    <col min="1" max="1" width="2.140625" customWidth="1"/>
    <col min="2" max="2" width="10.7109375" customWidth="1"/>
    <col min="3" max="4" width="14.7109375" customWidth="1"/>
    <col min="5" max="5" width="71.28515625" customWidth="1"/>
    <col min="6" max="6" width="11.7109375" customWidth="1"/>
    <col min="7" max="9" width="16.7109375" customWidth="1"/>
    <col min="11" max="11" width="12.7109375" customWidth="1"/>
  </cols>
  <sheetData>
    <row r="1" spans="2:12" x14ac:dyDescent="0.25">
      <c r="B1" s="1" t="s">
        <v>78</v>
      </c>
      <c r="C1" s="1"/>
      <c r="D1" s="1"/>
      <c r="E1" s="1"/>
      <c r="F1" s="1"/>
      <c r="G1" s="1"/>
      <c r="H1" s="2"/>
      <c r="I1" s="3"/>
    </row>
    <row r="2" spans="2:12" x14ac:dyDescent="0.25">
      <c r="B2" s="1" t="s">
        <v>0</v>
      </c>
      <c r="C2" s="1"/>
      <c r="D2" s="1"/>
      <c r="E2" s="1"/>
      <c r="F2" s="1"/>
      <c r="G2" s="1"/>
      <c r="H2" s="2"/>
      <c r="I2" s="3"/>
    </row>
    <row r="3" spans="2:12" ht="25.5" customHeight="1" x14ac:dyDescent="0.25">
      <c r="B3" s="1"/>
      <c r="C3" s="1"/>
      <c r="D3" s="1"/>
      <c r="E3" s="4" t="s">
        <v>81</v>
      </c>
      <c r="F3" s="1"/>
      <c r="G3" s="5"/>
      <c r="H3" s="2"/>
      <c r="I3" s="3"/>
    </row>
    <row r="4" spans="2:12" x14ac:dyDescent="0.25">
      <c r="B4" s="89" t="s">
        <v>80</v>
      </c>
      <c r="C4" s="90"/>
      <c r="D4" s="90"/>
      <c r="E4" s="90"/>
      <c r="F4" s="1"/>
      <c r="G4" s="6"/>
      <c r="H4" s="7"/>
      <c r="I4" s="8"/>
    </row>
    <row r="5" spans="2:12" x14ac:dyDescent="0.25">
      <c r="B5" s="89" t="s">
        <v>83</v>
      </c>
      <c r="C5" s="90"/>
      <c r="D5" s="90"/>
      <c r="E5" s="90"/>
      <c r="F5" s="1" t="s">
        <v>79</v>
      </c>
      <c r="G5" s="5"/>
      <c r="H5" s="9" t="s">
        <v>11</v>
      </c>
      <c r="I5" s="10">
        <f>SUM(I10,I15,I20,I40)</f>
        <v>0</v>
      </c>
      <c r="J5" s="40"/>
      <c r="K5" s="41"/>
      <c r="L5" s="42"/>
    </row>
    <row r="6" spans="2:12" ht="9" customHeight="1" x14ac:dyDescent="0.25">
      <c r="B6" s="89"/>
      <c r="C6" s="90"/>
      <c r="D6" s="90"/>
      <c r="E6" s="90"/>
      <c r="F6" s="11"/>
      <c r="G6" s="11"/>
      <c r="H6" s="2"/>
      <c r="I6" s="3"/>
    </row>
    <row r="7" spans="2:12" x14ac:dyDescent="0.25">
      <c r="B7" s="88" t="s">
        <v>1</v>
      </c>
      <c r="C7" s="88" t="s">
        <v>2</v>
      </c>
      <c r="D7" s="88" t="s">
        <v>12</v>
      </c>
      <c r="E7" s="88" t="s">
        <v>3</v>
      </c>
      <c r="F7" s="88" t="s">
        <v>4</v>
      </c>
      <c r="G7" s="12" t="s">
        <v>5</v>
      </c>
      <c r="H7" s="12" t="s">
        <v>5</v>
      </c>
      <c r="I7" s="13" t="s">
        <v>5</v>
      </c>
    </row>
    <row r="8" spans="2:12" x14ac:dyDescent="0.25">
      <c r="B8" s="88"/>
      <c r="C8" s="88"/>
      <c r="D8" s="88"/>
      <c r="E8" s="88"/>
      <c r="F8" s="88"/>
      <c r="G8" s="13" t="s">
        <v>6</v>
      </c>
      <c r="H8" s="13" t="s">
        <v>7</v>
      </c>
      <c r="I8" s="13" t="s">
        <v>8</v>
      </c>
    </row>
    <row r="9" spans="2:12" x14ac:dyDescent="0.25">
      <c r="B9" s="13" t="s">
        <v>9</v>
      </c>
      <c r="C9" s="13" t="s">
        <v>10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4">
        <v>8</v>
      </c>
    </row>
    <row r="10" spans="2:12" x14ac:dyDescent="0.25">
      <c r="B10" s="15"/>
      <c r="C10" s="16" t="s">
        <v>13</v>
      </c>
      <c r="D10" s="15"/>
      <c r="E10" s="17" t="s">
        <v>14</v>
      </c>
      <c r="F10" s="15"/>
      <c r="G10" s="15"/>
      <c r="H10" s="15"/>
      <c r="I10" s="26">
        <f>SUM(I11)</f>
        <v>0</v>
      </c>
    </row>
    <row r="11" spans="2:12" x14ac:dyDescent="0.25">
      <c r="B11" s="18" t="s">
        <v>9</v>
      </c>
      <c r="C11" s="62" t="s">
        <v>63</v>
      </c>
      <c r="D11" s="19" t="s">
        <v>15</v>
      </c>
      <c r="E11" s="32" t="s">
        <v>16</v>
      </c>
      <c r="F11" s="20" t="s">
        <v>17</v>
      </c>
      <c r="G11" s="21">
        <v>1</v>
      </c>
      <c r="H11" s="30"/>
      <c r="I11" s="27">
        <f>ROUND(ROUND(H11,2)*ROUND(G11,3),2)</f>
        <v>0</v>
      </c>
    </row>
    <row r="12" spans="2:12" ht="150" x14ac:dyDescent="0.25">
      <c r="B12" s="22"/>
      <c r="C12" s="22"/>
      <c r="D12" s="22"/>
      <c r="E12" s="23" t="s">
        <v>18</v>
      </c>
      <c r="F12" s="22"/>
      <c r="G12" s="22"/>
      <c r="H12" s="22"/>
      <c r="I12" s="28"/>
    </row>
    <row r="13" spans="2:12" x14ac:dyDescent="0.25">
      <c r="B13" s="22"/>
      <c r="C13" s="22"/>
      <c r="D13" s="22"/>
      <c r="E13" s="24" t="s">
        <v>19</v>
      </c>
      <c r="F13" s="22"/>
      <c r="G13" s="22"/>
      <c r="H13" s="22"/>
      <c r="I13" s="28"/>
    </row>
    <row r="14" spans="2:12" x14ac:dyDescent="0.25">
      <c r="B14" s="22"/>
      <c r="C14" s="22"/>
      <c r="D14" s="22"/>
      <c r="E14" s="23" t="s">
        <v>20</v>
      </c>
      <c r="F14" s="22"/>
      <c r="G14" s="22"/>
      <c r="H14" s="22"/>
      <c r="I14" s="28"/>
    </row>
    <row r="15" spans="2:12" x14ac:dyDescent="0.25">
      <c r="B15" s="11"/>
      <c r="C15" s="25">
        <v>1</v>
      </c>
      <c r="D15" s="11"/>
      <c r="E15" s="34" t="s">
        <v>38</v>
      </c>
      <c r="F15" s="11"/>
      <c r="G15" s="11"/>
      <c r="H15" s="11"/>
      <c r="I15" s="29">
        <f>SUM(I16:I19)</f>
        <v>0</v>
      </c>
    </row>
    <row r="16" spans="2:12" x14ac:dyDescent="0.25">
      <c r="B16" s="39">
        <v>2</v>
      </c>
      <c r="C16" s="39">
        <v>11372</v>
      </c>
      <c r="D16" s="19" t="s">
        <v>15</v>
      </c>
      <c r="E16" s="61" t="s">
        <v>39</v>
      </c>
      <c r="F16" s="35" t="s">
        <v>40</v>
      </c>
      <c r="G16" s="36">
        <v>128.56</v>
      </c>
      <c r="H16" s="30"/>
      <c r="I16" s="27">
        <f>ROUND(ROUND(H16,2)*ROUND(G16,3),2)</f>
        <v>0</v>
      </c>
    </row>
    <row r="17" spans="2:9" ht="17.25" customHeight="1" x14ac:dyDescent="0.25">
      <c r="B17" s="33"/>
      <c r="C17" s="33"/>
      <c r="D17" s="33"/>
      <c r="E17" s="37" t="s">
        <v>61</v>
      </c>
      <c r="G17" s="38"/>
      <c r="H17" s="33"/>
      <c r="I17" s="28"/>
    </row>
    <row r="18" spans="2:9" x14ac:dyDescent="0.25">
      <c r="B18" s="33"/>
      <c r="C18" s="33"/>
      <c r="D18" s="33"/>
      <c r="E18" s="31" t="s">
        <v>54</v>
      </c>
      <c r="G18" s="38"/>
      <c r="H18" s="33"/>
      <c r="I18" s="28"/>
    </row>
    <row r="19" spans="2:9" ht="75" x14ac:dyDescent="0.25">
      <c r="B19" s="33"/>
      <c r="C19" s="33"/>
      <c r="D19" s="33"/>
      <c r="E19" s="37" t="s">
        <v>41</v>
      </c>
      <c r="G19" s="38"/>
      <c r="H19" s="33"/>
      <c r="I19" s="28"/>
    </row>
    <row r="20" spans="2:9" x14ac:dyDescent="0.25">
      <c r="B20" s="11"/>
      <c r="C20" s="25" t="s">
        <v>21</v>
      </c>
      <c r="D20" s="11"/>
      <c r="E20" s="17" t="s">
        <v>22</v>
      </c>
      <c r="F20" s="11"/>
      <c r="G20" s="11"/>
      <c r="H20" s="11"/>
      <c r="I20" s="29">
        <f>SUM(I21:I39)</f>
        <v>0</v>
      </c>
    </row>
    <row r="21" spans="2:9" x14ac:dyDescent="0.25">
      <c r="B21" s="18">
        <v>3</v>
      </c>
      <c r="C21" s="18">
        <v>572213</v>
      </c>
      <c r="D21" s="19" t="s">
        <v>15</v>
      </c>
      <c r="E21" s="32" t="s">
        <v>43</v>
      </c>
      <c r="F21" s="46" t="s">
        <v>24</v>
      </c>
      <c r="G21" s="47">
        <v>2571.1</v>
      </c>
      <c r="H21" s="30"/>
      <c r="I21" s="27">
        <f>ROUND(ROUND(H21,2)*ROUND(G21,3),2)</f>
        <v>0</v>
      </c>
    </row>
    <row r="22" spans="2:9" ht="30" x14ac:dyDescent="0.25">
      <c r="B22" s="22"/>
      <c r="C22" s="44"/>
      <c r="D22" s="44"/>
      <c r="E22" s="23" t="s">
        <v>64</v>
      </c>
      <c r="F22" s="48"/>
      <c r="G22" s="49"/>
      <c r="H22" s="22"/>
      <c r="I22" s="28"/>
    </row>
    <row r="23" spans="2:9" x14ac:dyDescent="0.25">
      <c r="B23" s="22"/>
      <c r="C23" s="44"/>
      <c r="D23" s="44"/>
      <c r="E23" s="31" t="s">
        <v>55</v>
      </c>
      <c r="F23" s="48"/>
      <c r="G23" s="49"/>
      <c r="H23" s="22"/>
      <c r="I23" s="28"/>
    </row>
    <row r="24" spans="2:9" ht="60" x14ac:dyDescent="0.25">
      <c r="B24" s="22"/>
      <c r="C24" s="44"/>
      <c r="D24" s="44"/>
      <c r="E24" s="23" t="s">
        <v>25</v>
      </c>
      <c r="F24" s="48"/>
      <c r="G24" s="49"/>
      <c r="H24" s="22"/>
      <c r="I24" s="28"/>
    </row>
    <row r="25" spans="2:9" x14ac:dyDescent="0.25">
      <c r="B25" s="18">
        <v>4</v>
      </c>
      <c r="C25" s="18">
        <v>572214</v>
      </c>
      <c r="D25" s="52" t="s">
        <v>15</v>
      </c>
      <c r="E25" s="32" t="s">
        <v>23</v>
      </c>
      <c r="F25" s="53" t="s">
        <v>24</v>
      </c>
      <c r="G25" s="54">
        <v>12020</v>
      </c>
      <c r="H25" s="30"/>
      <c r="I25" s="27">
        <f>ROUND(ROUND(H25,2)*ROUND(G25,3),2)</f>
        <v>0</v>
      </c>
    </row>
    <row r="26" spans="2:9" ht="30" x14ac:dyDescent="0.25">
      <c r="B26" s="44"/>
      <c r="C26" s="44"/>
      <c r="D26" s="44"/>
      <c r="E26" s="23" t="s">
        <v>44</v>
      </c>
      <c r="F26" s="44"/>
      <c r="G26" s="55"/>
      <c r="H26" s="44"/>
      <c r="I26" s="28"/>
    </row>
    <row r="27" spans="2:9" x14ac:dyDescent="0.25">
      <c r="B27" s="44"/>
      <c r="C27" s="44"/>
      <c r="D27" s="44"/>
      <c r="E27" s="31" t="s">
        <v>53</v>
      </c>
      <c r="F27" s="44"/>
      <c r="G27" s="55"/>
      <c r="H27" s="44"/>
      <c r="I27" s="28"/>
    </row>
    <row r="28" spans="2:9" ht="60" x14ac:dyDescent="0.25">
      <c r="B28" s="44"/>
      <c r="C28" s="44"/>
      <c r="D28" s="44"/>
      <c r="E28" s="23" t="s">
        <v>25</v>
      </c>
      <c r="F28" s="44"/>
      <c r="G28" s="55"/>
      <c r="H28" s="44"/>
      <c r="I28" s="28"/>
    </row>
    <row r="29" spans="2:9" x14ac:dyDescent="0.25">
      <c r="B29" s="18">
        <v>5</v>
      </c>
      <c r="C29" s="18" t="s">
        <v>26</v>
      </c>
      <c r="D29" s="19" t="s">
        <v>15</v>
      </c>
      <c r="E29" s="32" t="s">
        <v>27</v>
      </c>
      <c r="F29" s="20" t="s">
        <v>24</v>
      </c>
      <c r="G29" s="21">
        <v>12020</v>
      </c>
      <c r="H29" s="30"/>
      <c r="I29" s="27">
        <f>ROUND(ROUND(H29,2)*ROUND(G29,3),2)</f>
        <v>0</v>
      </c>
    </row>
    <row r="30" spans="2:9" ht="45" x14ac:dyDescent="0.25">
      <c r="B30" s="22"/>
      <c r="C30" s="22"/>
      <c r="D30" s="22"/>
      <c r="E30" s="23" t="s">
        <v>28</v>
      </c>
      <c r="F30" s="22"/>
      <c r="G30" s="22"/>
      <c r="H30" s="22"/>
      <c r="I30" s="28"/>
    </row>
    <row r="31" spans="2:9" x14ac:dyDescent="0.25">
      <c r="B31" s="22"/>
      <c r="C31" s="22"/>
      <c r="D31" s="22"/>
      <c r="E31" s="31" t="s">
        <v>53</v>
      </c>
      <c r="F31" s="22"/>
      <c r="G31" s="22"/>
      <c r="H31" s="22"/>
      <c r="I31" s="28"/>
    </row>
    <row r="32" spans="2:9" ht="120" x14ac:dyDescent="0.25">
      <c r="B32" s="22"/>
      <c r="C32" s="22"/>
      <c r="D32" s="22"/>
      <c r="E32" s="23" t="s">
        <v>29</v>
      </c>
      <c r="F32" s="22"/>
      <c r="G32" s="22"/>
      <c r="H32" s="22"/>
      <c r="I32" s="28"/>
    </row>
    <row r="33" spans="2:9" ht="30" x14ac:dyDescent="0.25">
      <c r="B33" s="51">
        <v>6</v>
      </c>
      <c r="C33" s="51" t="s">
        <v>45</v>
      </c>
      <c r="D33" s="56" t="s">
        <v>15</v>
      </c>
      <c r="E33" s="57" t="s">
        <v>46</v>
      </c>
      <c r="F33" s="53" t="s">
        <v>24</v>
      </c>
      <c r="G33" s="59">
        <v>2571.1</v>
      </c>
      <c r="H33" s="30"/>
      <c r="I33" s="27">
        <f>ROUND(ROUND(H33,2)*ROUND(G33,3),2)</f>
        <v>0</v>
      </c>
    </row>
    <row r="34" spans="2:9" ht="45" x14ac:dyDescent="0.25">
      <c r="E34" s="37" t="s">
        <v>59</v>
      </c>
      <c r="H34" s="44"/>
      <c r="I34" s="28"/>
    </row>
    <row r="35" spans="2:9" x14ac:dyDescent="0.25">
      <c r="E35" s="31" t="s">
        <v>55</v>
      </c>
      <c r="H35" s="44"/>
      <c r="I35" s="28"/>
    </row>
    <row r="36" spans="2:9" ht="165" x14ac:dyDescent="0.25">
      <c r="E36" s="58" t="s">
        <v>47</v>
      </c>
      <c r="H36" s="44"/>
      <c r="I36" s="28"/>
    </row>
    <row r="37" spans="2:9" x14ac:dyDescent="0.25">
      <c r="B37" s="18">
        <v>7</v>
      </c>
      <c r="C37" s="18" t="s">
        <v>30</v>
      </c>
      <c r="D37" s="19" t="s">
        <v>15</v>
      </c>
      <c r="E37" s="32" t="s">
        <v>31</v>
      </c>
      <c r="F37" s="20" t="s">
        <v>32</v>
      </c>
      <c r="G37" s="43">
        <v>937</v>
      </c>
      <c r="H37" s="30"/>
      <c r="I37" s="27">
        <f>ROUND(ROUND(H37,2)*ROUND(G37,3),2)</f>
        <v>0</v>
      </c>
    </row>
    <row r="38" spans="2:9" ht="115.5" x14ac:dyDescent="0.25">
      <c r="B38" s="22"/>
      <c r="C38" s="22"/>
      <c r="D38" s="22"/>
      <c r="E38" s="60" t="s">
        <v>48</v>
      </c>
      <c r="F38" s="22"/>
      <c r="G38" s="22"/>
      <c r="H38" s="22"/>
      <c r="I38" s="28"/>
    </row>
    <row r="39" spans="2:9" x14ac:dyDescent="0.25">
      <c r="B39" s="22"/>
      <c r="C39" s="22"/>
      <c r="D39" s="22"/>
      <c r="E39" s="50" t="s">
        <v>52</v>
      </c>
      <c r="F39" s="22"/>
      <c r="G39" s="22"/>
      <c r="H39" s="22"/>
      <c r="I39" s="28"/>
    </row>
    <row r="40" spans="2:9" x14ac:dyDescent="0.25">
      <c r="B40" s="11"/>
      <c r="C40" s="25" t="s">
        <v>33</v>
      </c>
      <c r="D40" s="11"/>
      <c r="E40" s="17" t="s">
        <v>34</v>
      </c>
      <c r="F40" s="11"/>
      <c r="G40" s="11"/>
      <c r="H40" s="11"/>
      <c r="I40" s="29">
        <f>SUM(I41:I51)</f>
        <v>0</v>
      </c>
    </row>
    <row r="41" spans="2:9" x14ac:dyDescent="0.25">
      <c r="B41" s="18">
        <v>8</v>
      </c>
      <c r="C41" s="18">
        <v>915112</v>
      </c>
      <c r="D41" s="19" t="s">
        <v>15</v>
      </c>
      <c r="E41" s="32" t="s">
        <v>50</v>
      </c>
      <c r="F41" s="20" t="s">
        <v>24</v>
      </c>
      <c r="G41" s="43">
        <v>492.5</v>
      </c>
      <c r="H41" s="30"/>
      <c r="I41" s="27">
        <f>ROUND(ROUND(H41,2)*ROUND(G41,3),2)</f>
        <v>0</v>
      </c>
    </row>
    <row r="42" spans="2:9" ht="30" x14ac:dyDescent="0.25">
      <c r="B42" s="44"/>
      <c r="C42" s="44"/>
      <c r="D42" s="44"/>
      <c r="E42" s="23" t="s">
        <v>62</v>
      </c>
      <c r="F42" s="44"/>
      <c r="G42" s="44"/>
      <c r="H42" s="44"/>
      <c r="I42" s="28"/>
    </row>
    <row r="43" spans="2:9" x14ac:dyDescent="0.25">
      <c r="B43" s="44"/>
      <c r="C43" s="44"/>
      <c r="D43" s="44"/>
      <c r="E43" s="31" t="s">
        <v>56</v>
      </c>
      <c r="F43" s="44"/>
      <c r="G43" s="44"/>
      <c r="H43" s="44"/>
      <c r="I43" s="28"/>
    </row>
    <row r="44" spans="2:9" x14ac:dyDescent="0.25">
      <c r="B44" s="44"/>
      <c r="C44" s="44"/>
      <c r="D44" s="44"/>
      <c r="E44" s="45" t="s">
        <v>57</v>
      </c>
      <c r="F44" s="44"/>
      <c r="G44" s="44"/>
      <c r="H44" s="44"/>
      <c r="I44" s="28"/>
    </row>
    <row r="45" spans="2:9" ht="30" x14ac:dyDescent="0.25">
      <c r="B45" s="44"/>
      <c r="C45" s="44"/>
      <c r="D45" s="44"/>
      <c r="E45" s="23" t="s">
        <v>49</v>
      </c>
      <c r="F45" s="44"/>
      <c r="G45" s="44"/>
      <c r="H45" s="44"/>
      <c r="I45" s="28"/>
    </row>
    <row r="46" spans="2:9" x14ac:dyDescent="0.25">
      <c r="B46" s="18">
        <v>9</v>
      </c>
      <c r="C46" s="18">
        <v>915111</v>
      </c>
      <c r="D46" s="19" t="s">
        <v>15</v>
      </c>
      <c r="E46" s="32" t="s">
        <v>51</v>
      </c>
      <c r="F46" s="20" t="s">
        <v>24</v>
      </c>
      <c r="G46" s="43">
        <v>492.5</v>
      </c>
      <c r="H46" s="30"/>
      <c r="I46" s="27">
        <f>ROUND(ROUND(H46,2)*ROUND(G46,3),2)</f>
        <v>0</v>
      </c>
    </row>
    <row r="47" spans="2:9" ht="30" x14ac:dyDescent="0.25">
      <c r="B47" s="44"/>
      <c r="C47" s="44"/>
      <c r="D47" s="44"/>
      <c r="E47" s="23" t="s">
        <v>37</v>
      </c>
      <c r="F47" s="44"/>
      <c r="G47" s="44"/>
      <c r="H47" s="44"/>
      <c r="I47" s="28"/>
    </row>
    <row r="48" spans="2:9" x14ac:dyDescent="0.25">
      <c r="B48" s="44"/>
      <c r="C48" s="44"/>
      <c r="D48" s="44"/>
      <c r="E48" s="31" t="s">
        <v>56</v>
      </c>
      <c r="F48" s="44"/>
      <c r="G48" s="44"/>
      <c r="H48" s="44"/>
      <c r="I48" s="28"/>
    </row>
    <row r="49" spans="2:9" x14ac:dyDescent="0.25">
      <c r="B49" s="44"/>
      <c r="C49" s="44"/>
      <c r="D49" s="44"/>
      <c r="E49" s="45" t="s">
        <v>57</v>
      </c>
      <c r="F49" s="44"/>
      <c r="G49" s="44"/>
      <c r="H49" s="44"/>
      <c r="I49" s="28"/>
    </row>
    <row r="50" spans="2:9" ht="30" x14ac:dyDescent="0.25">
      <c r="B50" s="44"/>
      <c r="C50" s="44"/>
      <c r="D50" s="44"/>
      <c r="E50" s="23" t="s">
        <v>42</v>
      </c>
      <c r="F50" s="44"/>
      <c r="G50" s="44"/>
      <c r="H50" s="44"/>
      <c r="I50" s="28"/>
    </row>
    <row r="51" spans="2:9" x14ac:dyDescent="0.25">
      <c r="B51" s="18">
        <v>10</v>
      </c>
      <c r="C51" s="18">
        <v>93818</v>
      </c>
      <c r="D51" s="19" t="s">
        <v>15</v>
      </c>
      <c r="E51" s="32" t="s">
        <v>36</v>
      </c>
      <c r="F51" s="20" t="s">
        <v>24</v>
      </c>
      <c r="G51" s="21">
        <v>26611.1</v>
      </c>
      <c r="H51" s="30"/>
      <c r="I51" s="27">
        <f>ROUND(ROUND(H51,2)*ROUND(G51,3),2)</f>
        <v>0</v>
      </c>
    </row>
    <row r="52" spans="2:9" ht="45" x14ac:dyDescent="0.25">
      <c r="B52" s="22"/>
      <c r="C52" s="22"/>
      <c r="D52" s="22"/>
      <c r="E52" s="23" t="s">
        <v>58</v>
      </c>
      <c r="F52" s="22"/>
      <c r="G52" s="22"/>
      <c r="H52" s="22"/>
      <c r="I52" s="22"/>
    </row>
    <row r="53" spans="2:9" x14ac:dyDescent="0.25">
      <c r="B53" s="22"/>
      <c r="C53" s="22"/>
      <c r="D53" s="22"/>
      <c r="E53" s="31" t="s">
        <v>60</v>
      </c>
      <c r="F53" s="22"/>
      <c r="G53" s="22"/>
      <c r="H53" s="22"/>
      <c r="I53" s="22"/>
    </row>
    <row r="54" spans="2:9" ht="30" x14ac:dyDescent="0.25">
      <c r="B54" s="22"/>
      <c r="C54" s="22"/>
      <c r="D54" s="22"/>
      <c r="E54" s="23" t="s">
        <v>35</v>
      </c>
      <c r="F54" s="22"/>
      <c r="G54" s="22"/>
      <c r="H54" s="22"/>
      <c r="I54" s="22"/>
    </row>
  </sheetData>
  <mergeCells count="8">
    <mergeCell ref="F7:F8"/>
    <mergeCell ref="D7:D8"/>
    <mergeCell ref="B4:E4"/>
    <mergeCell ref="B5:E5"/>
    <mergeCell ref="B6:E6"/>
    <mergeCell ref="B7:B8"/>
    <mergeCell ref="C7:C8"/>
    <mergeCell ref="E7:E8"/>
  </mergeCells>
  <pageMargins left="0.31496062992125984" right="0.31496062992125984" top="0.59055118110236227" bottom="0.19685039370078741" header="0.31496062992125984" footer="0.31496062992125984"/>
  <pageSetup paperSize="9" scale="80" orientation="landscape" r:id="rId1"/>
  <ignoredErrors>
    <ignoredError sqref="B9:C10 B52:C52 B20:C20 B11 B22:B24 B30:C32 B38:C39 B12:C14 B40:C4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SO 101</vt:lpstr>
      <vt:lpstr>'SO 101'!Oblast_tisku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Vybíral Vojtěch</dc:creator>
  <cp:lastModifiedBy>Bažant Miloš</cp:lastModifiedBy>
  <cp:lastPrinted>2022-02-15T10:30:38Z</cp:lastPrinted>
  <dcterms:created xsi:type="dcterms:W3CDTF">2021-03-11T08:46:25Z</dcterms:created>
  <dcterms:modified xsi:type="dcterms:W3CDTF">2024-03-04T10:47:14Z</dcterms:modified>
</cp:coreProperties>
</file>